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 Contabilidad\3 ORGANO DE FISCALIZACION SUPERIOR\CUENTA PUBLICA\2020\4TO TRIMESTRE\4to Trimestre Digital\"/>
    </mc:Choice>
  </mc:AlternateContent>
  <xr:revisionPtr revIDLastSave="0" documentId="13_ncr:1_{8D423503-DF76-462D-83F8-4320704B379D}" xr6:coauthVersionLast="45" xr6:coauthVersionMax="45" xr10:uidLastSave="{00000000-0000-0000-0000-000000000000}"/>
  <bookViews>
    <workbookView xWindow="-120" yWindow="-120" windowWidth="29040" windowHeight="15840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8" l="1"/>
  <c r="H8" i="8"/>
  <c r="D52" i="4" l="1"/>
  <c r="E52" i="4"/>
  <c r="F52" i="4"/>
  <c r="G52" i="4"/>
  <c r="C52" i="4"/>
  <c r="H52" i="4" l="1"/>
  <c r="H14" i="6" l="1"/>
  <c r="H15" i="6"/>
  <c r="H16" i="6"/>
  <c r="H17" i="6"/>
  <c r="H18" i="6"/>
  <c r="H19" i="6"/>
  <c r="H20" i="6"/>
  <c r="H21" i="6"/>
  <c r="H22" i="6"/>
  <c r="H16" i="5" l="1"/>
  <c r="H42" i="5" s="1"/>
  <c r="D16" i="5"/>
  <c r="D42" i="5" s="1"/>
  <c r="E16" i="5"/>
  <c r="E42" i="5" s="1"/>
  <c r="F16" i="5"/>
  <c r="F42" i="5" s="1"/>
  <c r="G16" i="5"/>
  <c r="G42" i="5" s="1"/>
  <c r="C16" i="5"/>
  <c r="C42" i="5" s="1"/>
  <c r="H8" i="4"/>
  <c r="H7" i="4"/>
  <c r="D16" i="4"/>
  <c r="E16" i="4"/>
  <c r="F16" i="4"/>
  <c r="G16" i="4"/>
  <c r="C16" i="4"/>
  <c r="H16" i="4" l="1"/>
  <c r="D16" i="8"/>
  <c r="E16" i="8"/>
  <c r="F16" i="8"/>
  <c r="G16" i="8"/>
  <c r="C16" i="8"/>
  <c r="C43" i="6"/>
  <c r="G43" i="6"/>
  <c r="F43" i="6"/>
  <c r="E43" i="6"/>
  <c r="D43" i="6"/>
  <c r="C23" i="6"/>
  <c r="D33" i="6"/>
  <c r="E33" i="6"/>
  <c r="F33" i="6"/>
  <c r="G33" i="6"/>
  <c r="C33" i="6"/>
  <c r="D23" i="6"/>
  <c r="E23" i="6"/>
  <c r="F23" i="6"/>
  <c r="G23" i="6"/>
  <c r="H76" i="6"/>
  <c r="H13" i="6"/>
  <c r="H24" i="6"/>
  <c r="H25" i="6"/>
  <c r="H26" i="6"/>
  <c r="H27" i="6"/>
  <c r="H28" i="6"/>
  <c r="H29" i="6"/>
  <c r="H30" i="6"/>
  <c r="H31" i="6"/>
  <c r="H32" i="6"/>
  <c r="H34" i="6"/>
  <c r="H35" i="6"/>
  <c r="H36" i="6"/>
  <c r="H37" i="6"/>
  <c r="H38" i="6"/>
  <c r="H39" i="6"/>
  <c r="H40" i="6"/>
  <c r="H41" i="6"/>
  <c r="H42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D13" i="6"/>
  <c r="E13" i="6"/>
  <c r="F13" i="6"/>
  <c r="G13" i="6"/>
  <c r="C13" i="6"/>
  <c r="C77" i="6" l="1"/>
  <c r="H23" i="6"/>
  <c r="H16" i="8"/>
  <c r="F77" i="6"/>
  <c r="D77" i="6"/>
  <c r="G77" i="6"/>
  <c r="E77" i="6"/>
  <c r="H33" i="6"/>
  <c r="H43" i="6"/>
  <c r="H77" i="6" l="1"/>
</calcChain>
</file>

<file path=xl/sharedStrings.xml><?xml version="1.0" encoding="utf-8"?>
<sst xmlns="http://schemas.openxmlformats.org/spreadsheetml/2006/main" count="200" uniqueCount="142">
  <si>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</si>
  <si>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</si>
  <si>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</si>
  <si>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</si>
  <si>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</si>
  <si>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</si>
  <si>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</si>
  <si>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</si>
  <si>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</si>
  <si>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</si>
  <si>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</si>
  <si>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</si>
  <si>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</si>
  <si>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</si>
  <si>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</si>
  <si>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</si>
  <si>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</si>
  <si>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</si>
  <si>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</si>
  <si>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</si>
  <si>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</si>
  <si>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</si>
  <si>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</si>
  <si>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</si>
  <si>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</si>
  <si>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</si>
  <si>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</si>
  <si>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</si>
  <si>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</si>
  <si>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</si>
  <si>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</si>
  <si>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</si>
  <si>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</si>
  <si>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</si>
  <si>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</si>
  <si>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</si>
  <si>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</si>
  <si>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</si>
  <si>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</si>
  <si>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</si>
  <si>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</si>
  <si>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</si>
  <si>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</si>
  <si>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</si>
  <si>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</si>
  <si>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</si>
  <si>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</si>
  <si>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</si>
  <si>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</si>
  <si>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</si>
  <si>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</si>
  <si>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</si>
  <si>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</si>
  <si>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</si>
  <si>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</si>
  <si>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</si>
  <si>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</si>
  <si>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</si>
  <si>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</si>
  <si>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</si>
  <si>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</si>
  <si>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</si>
  <si>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</si>
  <si>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</si>
  <si>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</si>
  <si>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</si>
  <si>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</si>
  <si>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</si>
  <si>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</si>
  <si>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</si>
  <si>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</si>
  <si>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</si>
  <si>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</si>
  <si>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</si>
  <si>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</si>
  <si>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</si>
  <si>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</si>
  <si>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</si>
  <si>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</si>
  <si>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</si>
  <si>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</si>
  <si>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</si>
  <si>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</si>
  <si>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</si>
  <si>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</si>
  <si>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</si>
  <si>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</si>
  <si>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</si>
  <si>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</si>
  <si>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</si>
  <si>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</si>
  <si>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</si>
  <si>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</si>
  <si>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</si>
  <si>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</si>
  <si>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</si>
  <si>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</si>
  <si>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</si>
  <si>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</si>
  <si>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</si>
  <si>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</si>
  <si>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</si>
  <si>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</si>
  <si>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</si>
  <si>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</si>
  <si>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</si>
  <si>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</si>
  <si>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</si>
  <si>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</si>
  <si>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</si>
  <si>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</si>
  <si>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</si>
  <si>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</si>
  <si>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</si>
  <si>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</si>
  <si>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</si>
  <si>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</si>
  <si>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</si>
  <si>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</si>
  <si>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</si>
  <si>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</si>
  <si>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</si>
  <si>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</si>
  <si>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</si>
  <si>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</si>
  <si>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</si>
  <si>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</si>
  <si>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</si>
  <si>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</si>
  <si>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</si>
  <si>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</si>
  <si>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</si>
  <si>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</si>
  <si>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</si>
  <si>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Planeación y Gestión</t>
  </si>
  <si>
    <t>Cobranza</t>
  </si>
  <si>
    <t>FIDICOMISO DE OBRAS POR COOPERACION
Estado Analítico del Ejercicio del Presupuesto de Egresos
Clasificación por Objeto del Gasto (Capítulo y Concepto)
Del 01 enero al 31 de diciembre del 2020</t>
  </si>
  <si>
    <t>FIDEICOMISO DE OBRAS POR COOPERACION
Estado Analítico del Ejercicio del Presupuesto de Egresos
Clasificación Económica (por Tipo de Gasto)
Del 01 enero  al 31 de diciembre del 2020</t>
  </si>
  <si>
    <t>FIDEICOMISO DE OBRAS POR COOPERACION
Estado Analítico del Ejercicio del Presupuesto de Egresos
Clasificación Administrativa
Del 01 enero al 31 de diciembre del 2020</t>
  </si>
  <si>
    <t>FIDEICOMISO DE OBRAS POR COOPEERACIÓN
Estado Analítico del Ejercicio del Presupuesto de Egresos
Clasificación Administrativa
Del 01 enero al 31 de diciembre del 2020</t>
  </si>
  <si>
    <t>Sector Paraestatal del Gobierno (Federal/Estatal/Municipal) de FIDEICOMISO DE OBRAS POR COOPERACIÓN
Estado Analítico del Ejercicio del Presupuesto de Egresos
Clasificación Administrativa
Del 01 enero al 31 de diciembre del 2020</t>
  </si>
  <si>
    <t>FIDEICOMISO DE OBRAS POR COOPERACION
Estado Analítico del Ejercicio del Presupuesto de Egresos
Clasificación Funcional (Finalidad y Función)
Del 01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</si>
</sst>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4" fontId="6" fillId="0" borderId="15" xfId="0" applyNumberFormat="1" applyFont="1" applyFill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showGridLines="0" tabSelected="1" zoomScale="140" zoomScaleNormal="140" workbookViewId="0">
      <pane ySplit="4" topLeftCell="A5" activePane="bottomLeft" state="frozen"/>
      <selection pane="bottomLeft" activeCell="B72" sqref="B72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2.6640625" style="1" bestFit="1" customWidth="1"/>
    <col min="4" max="4" width="14.33203125" style="1" bestFit="1" customWidth="1"/>
    <col min="5" max="8" width="12.6640625" style="1" bestFit="1" customWidth="1"/>
    <col min="9" max="16384" width="12" style="1"/>
  </cols>
  <sheetData>
    <row r="1" spans="1:8" ht="50.1" customHeight="1" x14ac:dyDescent="0.2">
      <c r="A1" s="52" t="s">
        <v>136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60</v>
      </c>
      <c r="B2" s="58"/>
      <c r="C2" s="52" t="s">
        <v>66</v>
      </c>
      <c r="D2" s="53"/>
      <c r="E2" s="53"/>
      <c r="F2" s="53"/>
      <c r="G2" s="54"/>
      <c r="H2" s="55" t="s">
        <v>65</v>
      </c>
    </row>
    <row r="3" spans="1:8" ht="24.95" customHeight="1" x14ac:dyDescent="0.2">
      <c r="A3" s="59"/>
      <c r="B3" s="60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50" t="s">
        <v>67</v>
      </c>
      <c r="B5" s="7"/>
      <c r="C5" s="14"/>
      <c r="D5" s="14"/>
      <c r="E5" s="14"/>
      <c r="F5" s="14"/>
      <c r="G5" s="14"/>
      <c r="H5" s="14"/>
    </row>
    <row r="6" spans="1:8" x14ac:dyDescent="0.2">
      <c r="A6" s="5"/>
      <c r="B6" s="11" t="s">
        <v>76</v>
      </c>
      <c r="C6" s="15"/>
      <c r="D6" s="15"/>
      <c r="E6" s="15"/>
      <c r="F6" s="15"/>
      <c r="G6" s="15"/>
      <c r="H6" s="15"/>
    </row>
    <row r="7" spans="1:8" x14ac:dyDescent="0.2">
      <c r="A7" s="5"/>
      <c r="B7" s="11" t="s">
        <v>77</v>
      </c>
      <c r="C7" s="15"/>
      <c r="D7" s="15"/>
      <c r="E7" s="15"/>
      <c r="F7" s="15"/>
      <c r="G7" s="15"/>
      <c r="H7" s="15"/>
    </row>
    <row r="8" spans="1:8" x14ac:dyDescent="0.2">
      <c r="A8" s="5"/>
      <c r="B8" s="11" t="s">
        <v>78</v>
      </c>
      <c r="C8" s="15"/>
      <c r="D8" s="15"/>
      <c r="E8" s="15"/>
      <c r="F8" s="15"/>
      <c r="G8" s="15"/>
      <c r="H8" s="15"/>
    </row>
    <row r="9" spans="1:8" x14ac:dyDescent="0.2">
      <c r="A9" s="5"/>
      <c r="B9" s="11" t="s">
        <v>35</v>
      </c>
      <c r="C9" s="15"/>
      <c r="D9" s="15"/>
      <c r="E9" s="15"/>
      <c r="F9" s="15"/>
      <c r="G9" s="15"/>
      <c r="H9" s="15"/>
    </row>
    <row r="10" spans="1:8" x14ac:dyDescent="0.2">
      <c r="A10" s="5"/>
      <c r="B10" s="11" t="s">
        <v>79</v>
      </c>
      <c r="C10" s="15"/>
      <c r="D10" s="15"/>
      <c r="E10" s="15"/>
      <c r="F10" s="15"/>
      <c r="G10" s="15"/>
      <c r="H10" s="15"/>
    </row>
    <row r="11" spans="1:8" x14ac:dyDescent="0.2">
      <c r="A11" s="5"/>
      <c r="B11" s="11" t="s">
        <v>36</v>
      </c>
      <c r="C11" s="15"/>
      <c r="D11" s="15"/>
      <c r="E11" s="15"/>
      <c r="F11" s="15"/>
      <c r="G11" s="15"/>
      <c r="H11" s="15"/>
    </row>
    <row r="12" spans="1:8" x14ac:dyDescent="0.2">
      <c r="A12" s="5"/>
      <c r="B12" s="11" t="s">
        <v>80</v>
      </c>
      <c r="C12" s="15"/>
      <c r="D12" s="15"/>
      <c r="E12" s="15"/>
      <c r="F12" s="15"/>
      <c r="G12" s="15"/>
      <c r="H12" s="15"/>
    </row>
    <row r="13" spans="1:8" x14ac:dyDescent="0.2">
      <c r="A13" s="50" t="s">
        <v>68</v>
      </c>
      <c r="B13" s="7"/>
      <c r="C13" s="51">
        <f>SUM(C14:C22)</f>
        <v>982342</v>
      </c>
      <c r="D13" s="51">
        <f t="shared" ref="D13:H13" si="0">SUM(D14:D22)</f>
        <v>-255607.59999999998</v>
      </c>
      <c r="E13" s="51">
        <f t="shared" si="0"/>
        <v>726734.4</v>
      </c>
      <c r="F13" s="51">
        <f t="shared" si="0"/>
        <v>513069.01999999996</v>
      </c>
      <c r="G13" s="51">
        <f t="shared" si="0"/>
        <v>501345.10999999993</v>
      </c>
      <c r="H13" s="51">
        <f t="shared" si="0"/>
        <v>213665.38</v>
      </c>
    </row>
    <row r="14" spans="1:8" x14ac:dyDescent="0.2">
      <c r="A14" s="5"/>
      <c r="B14" s="11" t="s">
        <v>81</v>
      </c>
      <c r="C14" s="15">
        <v>159002</v>
      </c>
      <c r="D14" s="15">
        <v>-17699.999999999996</v>
      </c>
      <c r="E14" s="15">
        <v>141302</v>
      </c>
      <c r="F14" s="15">
        <v>138218.08000000002</v>
      </c>
      <c r="G14" s="15">
        <v>138188.18</v>
      </c>
      <c r="H14" s="15">
        <f>+E14-F14</f>
        <v>3083.9199999999837</v>
      </c>
    </row>
    <row r="15" spans="1:8" x14ac:dyDescent="0.2">
      <c r="A15" s="5"/>
      <c r="B15" s="11" t="s">
        <v>82</v>
      </c>
      <c r="C15" s="15">
        <v>6740</v>
      </c>
      <c r="D15" s="15">
        <v>-1500</v>
      </c>
      <c r="E15" s="15">
        <v>5240</v>
      </c>
      <c r="F15" s="15">
        <v>3327.6</v>
      </c>
      <c r="G15" s="15">
        <v>3327.6</v>
      </c>
      <c r="H15" s="15">
        <f t="shared" ref="H15:H76" si="1">+E15-F15</f>
        <v>1912.4</v>
      </c>
    </row>
    <row r="16" spans="1:8" x14ac:dyDescent="0.2">
      <c r="A16" s="5"/>
      <c r="B16" s="11" t="s">
        <v>83</v>
      </c>
      <c r="C16" s="15"/>
      <c r="D16" s="15"/>
      <c r="E16" s="15"/>
      <c r="F16" s="15"/>
      <c r="G16" s="15"/>
      <c r="H16" s="15">
        <f t="shared" si="1"/>
        <v>0</v>
      </c>
    </row>
    <row r="17" spans="1:8" x14ac:dyDescent="0.2">
      <c r="A17" s="5"/>
      <c r="B17" s="11" t="s">
        <v>84</v>
      </c>
      <c r="C17" s="15">
        <v>5800</v>
      </c>
      <c r="D17" s="15">
        <v>46500</v>
      </c>
      <c r="E17" s="15">
        <v>52300</v>
      </c>
      <c r="F17" s="15">
        <v>46063.229999999996</v>
      </c>
      <c r="G17" s="15">
        <v>46027.22</v>
      </c>
      <c r="H17" s="15">
        <f t="shared" si="1"/>
        <v>6236.7700000000041</v>
      </c>
    </row>
    <row r="18" spans="1:8" x14ac:dyDescent="0.2">
      <c r="A18" s="5"/>
      <c r="B18" s="11" t="s">
        <v>85</v>
      </c>
      <c r="C18" s="15">
        <v>1000</v>
      </c>
      <c r="D18" s="15">
        <v>3500</v>
      </c>
      <c r="E18" s="15">
        <v>4500</v>
      </c>
      <c r="F18" s="15">
        <v>2436</v>
      </c>
      <c r="G18" s="15">
        <v>2436</v>
      </c>
      <c r="H18" s="15">
        <f t="shared" si="1"/>
        <v>2064</v>
      </c>
    </row>
    <row r="19" spans="1:8" x14ac:dyDescent="0.2">
      <c r="A19" s="5"/>
      <c r="B19" s="11" t="s">
        <v>86</v>
      </c>
      <c r="C19" s="15">
        <v>612000</v>
      </c>
      <c r="D19" s="15">
        <v>-275500</v>
      </c>
      <c r="E19" s="15">
        <v>336500</v>
      </c>
      <c r="F19" s="15">
        <v>164215.6</v>
      </c>
      <c r="G19" s="15">
        <v>164215.6</v>
      </c>
      <c r="H19" s="15">
        <f t="shared" si="1"/>
        <v>172284.4</v>
      </c>
    </row>
    <row r="20" spans="1:8" x14ac:dyDescent="0.2">
      <c r="A20" s="5"/>
      <c r="B20" s="11" t="s">
        <v>87</v>
      </c>
      <c r="C20" s="15">
        <v>58000</v>
      </c>
      <c r="D20" s="15">
        <v>-29907.600000000006</v>
      </c>
      <c r="E20" s="15">
        <v>28092.400000000001</v>
      </c>
      <c r="F20" s="15">
        <v>17397.91</v>
      </c>
      <c r="G20" s="15">
        <v>17397.91</v>
      </c>
      <c r="H20" s="15">
        <f t="shared" si="1"/>
        <v>10694.490000000002</v>
      </c>
    </row>
    <row r="21" spans="1:8" x14ac:dyDescent="0.2">
      <c r="A21" s="5"/>
      <c r="B21" s="11" t="s">
        <v>88</v>
      </c>
      <c r="C21" s="15"/>
      <c r="D21" s="15"/>
      <c r="E21" s="15"/>
      <c r="F21" s="15"/>
      <c r="G21" s="15"/>
      <c r="H21" s="15">
        <f t="shared" si="1"/>
        <v>0</v>
      </c>
    </row>
    <row r="22" spans="1:8" x14ac:dyDescent="0.2">
      <c r="A22" s="5"/>
      <c r="B22" s="11" t="s">
        <v>89</v>
      </c>
      <c r="C22" s="15">
        <v>139800</v>
      </c>
      <c r="D22" s="15">
        <v>19000</v>
      </c>
      <c r="E22" s="15">
        <v>158800</v>
      </c>
      <c r="F22" s="15">
        <v>141410.59999999998</v>
      </c>
      <c r="G22" s="15">
        <v>129752.59999999999</v>
      </c>
      <c r="H22" s="15">
        <f t="shared" si="1"/>
        <v>17389.400000000023</v>
      </c>
    </row>
    <row r="23" spans="1:8" x14ac:dyDescent="0.2">
      <c r="A23" s="50" t="s">
        <v>69</v>
      </c>
      <c r="B23" s="7"/>
      <c r="C23" s="51">
        <f>SUM(C24:C32)</f>
        <v>2703745</v>
      </c>
      <c r="D23" s="51">
        <f t="shared" ref="D23:H23" si="2">SUM(D24:D32)</f>
        <v>-259703</v>
      </c>
      <c r="E23" s="51">
        <f t="shared" si="2"/>
        <v>2444042</v>
      </c>
      <c r="F23" s="51">
        <f t="shared" si="2"/>
        <v>1358298.36</v>
      </c>
      <c r="G23" s="51">
        <f t="shared" si="2"/>
        <v>1239363.33</v>
      </c>
      <c r="H23" s="51">
        <f t="shared" si="2"/>
        <v>1085743.6399999999</v>
      </c>
    </row>
    <row r="24" spans="1:8" x14ac:dyDescent="0.2">
      <c r="A24" s="5"/>
      <c r="B24" s="11" t="s">
        <v>90</v>
      </c>
      <c r="C24" s="15">
        <v>653350</v>
      </c>
      <c r="D24" s="15">
        <v>-18000</v>
      </c>
      <c r="E24" s="15">
        <v>635350</v>
      </c>
      <c r="F24" s="15">
        <v>386376.44999999995</v>
      </c>
      <c r="G24" s="15">
        <v>384369.5</v>
      </c>
      <c r="H24" s="15">
        <f t="shared" si="1"/>
        <v>248973.55000000005</v>
      </c>
    </row>
    <row r="25" spans="1:8" x14ac:dyDescent="0.2">
      <c r="A25" s="5"/>
      <c r="B25" s="11" t="s">
        <v>91</v>
      </c>
      <c r="C25" s="15">
        <v>83000</v>
      </c>
      <c r="D25" s="15">
        <v>-80000</v>
      </c>
      <c r="E25" s="15">
        <v>3000</v>
      </c>
      <c r="F25" s="15">
        <v>0</v>
      </c>
      <c r="G25" s="15">
        <v>0</v>
      </c>
      <c r="H25" s="15">
        <f t="shared" si="1"/>
        <v>3000</v>
      </c>
    </row>
    <row r="26" spans="1:8" x14ac:dyDescent="0.2">
      <c r="A26" s="5"/>
      <c r="B26" s="11" t="s">
        <v>92</v>
      </c>
      <c r="C26" s="15">
        <v>905600</v>
      </c>
      <c r="D26" s="15">
        <v>-231600</v>
      </c>
      <c r="E26" s="15">
        <v>674000</v>
      </c>
      <c r="F26" s="15">
        <v>62097.58</v>
      </c>
      <c r="G26" s="15">
        <v>51411.43</v>
      </c>
      <c r="H26" s="15">
        <f t="shared" si="1"/>
        <v>611902.42000000004</v>
      </c>
    </row>
    <row r="27" spans="1:8" x14ac:dyDescent="0.2">
      <c r="A27" s="5"/>
      <c r="B27" s="11" t="s">
        <v>93</v>
      </c>
      <c r="C27" s="15">
        <v>317592</v>
      </c>
      <c r="D27" s="15">
        <v>-50000</v>
      </c>
      <c r="E27" s="15">
        <v>267592</v>
      </c>
      <c r="F27" s="15">
        <v>214782.13</v>
      </c>
      <c r="G27" s="15">
        <v>214782.13</v>
      </c>
      <c r="H27" s="15">
        <f t="shared" si="1"/>
        <v>52809.869999999995</v>
      </c>
    </row>
    <row r="28" spans="1:8" x14ac:dyDescent="0.2">
      <c r="A28" s="5"/>
      <c r="B28" s="11" t="s">
        <v>94</v>
      </c>
      <c r="C28" s="15">
        <v>246000</v>
      </c>
      <c r="D28" s="15">
        <v>49200</v>
      </c>
      <c r="E28" s="15">
        <v>295200</v>
      </c>
      <c r="F28" s="15">
        <v>206968.62</v>
      </c>
      <c r="G28" s="15">
        <v>190799.02</v>
      </c>
      <c r="H28" s="15">
        <f t="shared" si="1"/>
        <v>88231.38</v>
      </c>
    </row>
    <row r="29" spans="1:8" x14ac:dyDescent="0.2">
      <c r="A29" s="5"/>
      <c r="B29" s="11" t="s">
        <v>95</v>
      </c>
      <c r="C29" s="15">
        <v>403200</v>
      </c>
      <c r="D29" s="15">
        <v>140000</v>
      </c>
      <c r="E29" s="15">
        <v>543200</v>
      </c>
      <c r="F29" s="15">
        <v>467834.99</v>
      </c>
      <c r="G29" s="15">
        <v>377955.26</v>
      </c>
      <c r="H29" s="15">
        <f t="shared" si="1"/>
        <v>75365.010000000009</v>
      </c>
    </row>
    <row r="30" spans="1:8" x14ac:dyDescent="0.2">
      <c r="A30" s="5"/>
      <c r="B30" s="11" t="s">
        <v>96</v>
      </c>
      <c r="C30" s="15">
        <v>37761</v>
      </c>
      <c r="D30" s="15">
        <v>-27161</v>
      </c>
      <c r="E30" s="15">
        <v>10600</v>
      </c>
      <c r="F30" s="15">
        <v>6678.21</v>
      </c>
      <c r="G30" s="15">
        <v>6646.21</v>
      </c>
      <c r="H30" s="15">
        <f t="shared" si="1"/>
        <v>3921.79</v>
      </c>
    </row>
    <row r="31" spans="1:8" x14ac:dyDescent="0.2">
      <c r="A31" s="5"/>
      <c r="B31" s="11" t="s">
        <v>97</v>
      </c>
      <c r="C31" s="15">
        <v>45642</v>
      </c>
      <c r="D31" s="15">
        <v>-35542</v>
      </c>
      <c r="E31" s="15">
        <v>10100</v>
      </c>
      <c r="F31" s="15">
        <v>9443.3499999999985</v>
      </c>
      <c r="G31" s="15">
        <v>9282.75</v>
      </c>
      <c r="H31" s="15">
        <f t="shared" si="1"/>
        <v>656.65000000000146</v>
      </c>
    </row>
    <row r="32" spans="1:8" x14ac:dyDescent="0.2">
      <c r="A32" s="5"/>
      <c r="B32" s="11" t="s">
        <v>19</v>
      </c>
      <c r="C32" s="15">
        <v>11600</v>
      </c>
      <c r="D32" s="15">
        <v>-6600</v>
      </c>
      <c r="E32" s="15">
        <v>5000</v>
      </c>
      <c r="F32" s="15">
        <v>4117.0300000000007</v>
      </c>
      <c r="G32" s="15">
        <v>4117.0300000000007</v>
      </c>
      <c r="H32" s="15">
        <f t="shared" si="1"/>
        <v>882.96999999999935</v>
      </c>
    </row>
    <row r="33" spans="1:8" x14ac:dyDescent="0.2">
      <c r="A33" s="50" t="s">
        <v>70</v>
      </c>
      <c r="B33" s="7"/>
      <c r="C33" s="51">
        <f>SUM(C34:C42)</f>
        <v>13646439.07</v>
      </c>
      <c r="D33" s="51">
        <f t="shared" ref="D33:H33" si="3">SUM(D34:D42)</f>
        <v>0</v>
      </c>
      <c r="E33" s="51">
        <f t="shared" si="3"/>
        <v>13646439.07</v>
      </c>
      <c r="F33" s="51">
        <f t="shared" si="3"/>
        <v>11582506.300000001</v>
      </c>
      <c r="G33" s="51">
        <f t="shared" si="3"/>
        <v>11582506.300000001</v>
      </c>
      <c r="H33" s="51">
        <f t="shared" si="3"/>
        <v>2063932.7699999998</v>
      </c>
    </row>
    <row r="34" spans="1:8" x14ac:dyDescent="0.2">
      <c r="A34" s="5"/>
      <c r="B34" s="11" t="s">
        <v>98</v>
      </c>
      <c r="C34" s="15"/>
      <c r="D34" s="15"/>
      <c r="E34" s="15"/>
      <c r="F34" s="15"/>
      <c r="G34" s="15"/>
      <c r="H34" s="15">
        <f t="shared" si="1"/>
        <v>0</v>
      </c>
    </row>
    <row r="35" spans="1:8" x14ac:dyDescent="0.2">
      <c r="A35" s="5"/>
      <c r="B35" s="11" t="s">
        <v>99</v>
      </c>
      <c r="C35" s="15">
        <v>13396439.07</v>
      </c>
      <c r="D35" s="15">
        <v>0</v>
      </c>
      <c r="E35" s="15">
        <v>13396439.07</v>
      </c>
      <c r="F35" s="15">
        <v>11534570.310000001</v>
      </c>
      <c r="G35" s="15">
        <v>11534570.310000001</v>
      </c>
      <c r="H35" s="15">
        <f t="shared" si="1"/>
        <v>1861868.7599999998</v>
      </c>
    </row>
    <row r="36" spans="1:8" x14ac:dyDescent="0.2">
      <c r="A36" s="5"/>
      <c r="B36" s="11" t="s">
        <v>100</v>
      </c>
      <c r="C36" s="15"/>
      <c r="D36" s="15"/>
      <c r="E36" s="15"/>
      <c r="F36" s="15"/>
      <c r="G36" s="15"/>
      <c r="H36" s="15">
        <f t="shared" si="1"/>
        <v>0</v>
      </c>
    </row>
    <row r="37" spans="1:8" x14ac:dyDescent="0.2">
      <c r="A37" s="5"/>
      <c r="B37" s="11" t="s">
        <v>101</v>
      </c>
      <c r="C37" s="15">
        <v>250000</v>
      </c>
      <c r="D37" s="15">
        <v>0</v>
      </c>
      <c r="E37" s="15">
        <v>250000</v>
      </c>
      <c r="F37" s="15">
        <v>47935.99</v>
      </c>
      <c r="G37" s="15">
        <v>47935.99</v>
      </c>
      <c r="H37" s="15">
        <f t="shared" si="1"/>
        <v>202064.01</v>
      </c>
    </row>
    <row r="38" spans="1:8" x14ac:dyDescent="0.2">
      <c r="A38" s="5"/>
      <c r="B38" s="11" t="s">
        <v>41</v>
      </c>
      <c r="C38" s="15"/>
      <c r="D38" s="15"/>
      <c r="E38" s="15"/>
      <c r="F38" s="15"/>
      <c r="G38" s="15"/>
      <c r="H38" s="15">
        <f t="shared" si="1"/>
        <v>0</v>
      </c>
    </row>
    <row r="39" spans="1:8" x14ac:dyDescent="0.2">
      <c r="A39" s="5"/>
      <c r="B39" s="11" t="s">
        <v>102</v>
      </c>
      <c r="C39" s="15"/>
      <c r="D39" s="15"/>
      <c r="E39" s="15"/>
      <c r="F39" s="15"/>
      <c r="G39" s="15"/>
      <c r="H39" s="15">
        <f t="shared" si="1"/>
        <v>0</v>
      </c>
    </row>
    <row r="40" spans="1:8" x14ac:dyDescent="0.2">
      <c r="A40" s="5"/>
      <c r="B40" s="11" t="s">
        <v>103</v>
      </c>
      <c r="C40" s="15"/>
      <c r="D40" s="15"/>
      <c r="E40" s="15"/>
      <c r="F40" s="15"/>
      <c r="G40" s="15"/>
      <c r="H40" s="15">
        <f t="shared" si="1"/>
        <v>0</v>
      </c>
    </row>
    <row r="41" spans="1:8" x14ac:dyDescent="0.2">
      <c r="A41" s="5"/>
      <c r="B41" s="11" t="s">
        <v>37</v>
      </c>
      <c r="C41" s="15"/>
      <c r="D41" s="15"/>
      <c r="E41" s="15"/>
      <c r="F41" s="15"/>
      <c r="G41" s="15"/>
      <c r="H41" s="15">
        <f t="shared" si="1"/>
        <v>0</v>
      </c>
    </row>
    <row r="42" spans="1:8" x14ac:dyDescent="0.2">
      <c r="A42" s="5"/>
      <c r="B42" s="11" t="s">
        <v>104</v>
      </c>
      <c r="C42" s="15"/>
      <c r="D42" s="15"/>
      <c r="E42" s="15"/>
      <c r="F42" s="15"/>
      <c r="G42" s="15"/>
      <c r="H42" s="15">
        <f t="shared" si="1"/>
        <v>0</v>
      </c>
    </row>
    <row r="43" spans="1:8" x14ac:dyDescent="0.2">
      <c r="A43" s="50" t="s">
        <v>71</v>
      </c>
      <c r="B43" s="7"/>
      <c r="C43" s="51">
        <f>SUM(C44:C52)</f>
        <v>1604000</v>
      </c>
      <c r="D43" s="51">
        <f t="shared" ref="D43" si="4">SUM(D44:D52)</f>
        <v>-1240000</v>
      </c>
      <c r="E43" s="51">
        <f t="shared" ref="E43" si="5">SUM(E44:E52)</f>
        <v>364000</v>
      </c>
      <c r="F43" s="51">
        <f t="shared" ref="F43" si="6">SUM(F44:F52)</f>
        <v>147320</v>
      </c>
      <c r="G43" s="51">
        <f t="shared" ref="G43" si="7">SUM(G44:G52)</f>
        <v>61062.400000000001</v>
      </c>
      <c r="H43" s="51">
        <f t="shared" ref="H43" si="8">SUM(H44:H52)</f>
        <v>216680</v>
      </c>
    </row>
    <row r="44" spans="1:8" x14ac:dyDescent="0.2">
      <c r="A44" s="5"/>
      <c r="B44" s="11" t="s">
        <v>105</v>
      </c>
      <c r="C44" s="15">
        <v>339000</v>
      </c>
      <c r="D44" s="15">
        <v>20000</v>
      </c>
      <c r="E44" s="15">
        <v>359000</v>
      </c>
      <c r="F44" s="15">
        <v>147320</v>
      </c>
      <c r="G44" s="15">
        <v>61062.400000000001</v>
      </c>
      <c r="H44" s="15">
        <f t="shared" si="1"/>
        <v>211680</v>
      </c>
    </row>
    <row r="45" spans="1:8" x14ac:dyDescent="0.2">
      <c r="A45" s="5"/>
      <c r="B45" s="11" t="s">
        <v>106</v>
      </c>
      <c r="C45" s="15"/>
      <c r="D45" s="15"/>
      <c r="E45" s="15"/>
      <c r="F45" s="15"/>
      <c r="G45" s="15"/>
      <c r="H45" s="15">
        <f t="shared" si="1"/>
        <v>0</v>
      </c>
    </row>
    <row r="46" spans="1:8" x14ac:dyDescent="0.2">
      <c r="A46" s="5"/>
      <c r="B46" s="11" t="s">
        <v>107</v>
      </c>
      <c r="C46" s="15"/>
      <c r="D46" s="15"/>
      <c r="E46" s="15"/>
      <c r="F46" s="15"/>
      <c r="G46" s="15"/>
      <c r="H46" s="15">
        <f t="shared" si="1"/>
        <v>0</v>
      </c>
    </row>
    <row r="47" spans="1:8" x14ac:dyDescent="0.2">
      <c r="A47" s="5"/>
      <c r="B47" s="11" t="s">
        <v>108</v>
      </c>
      <c r="C47" s="15">
        <v>1260000</v>
      </c>
      <c r="D47" s="15">
        <v>-1260000</v>
      </c>
      <c r="E47" s="15">
        <v>0</v>
      </c>
      <c r="F47" s="15">
        <v>0</v>
      </c>
      <c r="G47" s="15">
        <v>0</v>
      </c>
      <c r="H47" s="15">
        <f t="shared" si="1"/>
        <v>0</v>
      </c>
    </row>
    <row r="48" spans="1:8" x14ac:dyDescent="0.2">
      <c r="A48" s="5"/>
      <c r="B48" s="11" t="s">
        <v>109</v>
      </c>
      <c r="C48" s="15"/>
      <c r="D48" s="15"/>
      <c r="E48" s="15"/>
      <c r="F48" s="15"/>
      <c r="G48" s="15"/>
      <c r="H48" s="15">
        <f t="shared" si="1"/>
        <v>0</v>
      </c>
    </row>
    <row r="49" spans="1:8" x14ac:dyDescent="0.2">
      <c r="A49" s="5"/>
      <c r="B49" s="11" t="s">
        <v>110</v>
      </c>
      <c r="C49" s="15">
        <v>5000</v>
      </c>
      <c r="D49" s="15">
        <v>0</v>
      </c>
      <c r="E49" s="15">
        <v>5000</v>
      </c>
      <c r="F49" s="15">
        <v>0</v>
      </c>
      <c r="G49" s="15">
        <v>0</v>
      </c>
      <c r="H49" s="15">
        <f t="shared" si="1"/>
        <v>5000</v>
      </c>
    </row>
    <row r="50" spans="1:8" x14ac:dyDescent="0.2">
      <c r="A50" s="5"/>
      <c r="B50" s="11" t="s">
        <v>111</v>
      </c>
      <c r="C50" s="15"/>
      <c r="D50" s="15"/>
      <c r="E50" s="15"/>
      <c r="F50" s="15"/>
      <c r="G50" s="15"/>
      <c r="H50" s="15">
        <f t="shared" si="1"/>
        <v>0</v>
      </c>
    </row>
    <row r="51" spans="1:8" x14ac:dyDescent="0.2">
      <c r="A51" s="5"/>
      <c r="B51" s="11" t="s">
        <v>112</v>
      </c>
      <c r="C51" s="15"/>
      <c r="D51" s="15"/>
      <c r="E51" s="15"/>
      <c r="F51" s="15"/>
      <c r="G51" s="15"/>
      <c r="H51" s="15">
        <f t="shared" si="1"/>
        <v>0</v>
      </c>
    </row>
    <row r="52" spans="1:8" x14ac:dyDescent="0.2">
      <c r="A52" s="5"/>
      <c r="B52" s="11" t="s">
        <v>113</v>
      </c>
      <c r="C52" s="15"/>
      <c r="D52" s="15"/>
      <c r="E52" s="15"/>
      <c r="F52" s="15"/>
      <c r="G52" s="15"/>
      <c r="H52" s="15">
        <f t="shared" si="1"/>
        <v>0</v>
      </c>
    </row>
    <row r="53" spans="1:8" x14ac:dyDescent="0.2">
      <c r="A53" s="50" t="s">
        <v>72</v>
      </c>
      <c r="B53" s="7"/>
      <c r="C53" s="15"/>
      <c r="D53" s="15"/>
      <c r="E53" s="15"/>
      <c r="F53" s="15"/>
      <c r="G53" s="15"/>
      <c r="H53" s="15">
        <f t="shared" si="1"/>
        <v>0</v>
      </c>
    </row>
    <row r="54" spans="1:8" x14ac:dyDescent="0.2">
      <c r="A54" s="5"/>
      <c r="B54" s="11" t="s">
        <v>114</v>
      </c>
      <c r="C54" s="15"/>
      <c r="D54" s="15"/>
      <c r="E54" s="15"/>
      <c r="F54" s="15"/>
      <c r="G54" s="15"/>
      <c r="H54" s="15">
        <f t="shared" si="1"/>
        <v>0</v>
      </c>
    </row>
    <row r="55" spans="1:8" x14ac:dyDescent="0.2">
      <c r="A55" s="5"/>
      <c r="B55" s="11" t="s">
        <v>115</v>
      </c>
      <c r="C55" s="15"/>
      <c r="D55" s="15"/>
      <c r="E55" s="15"/>
      <c r="F55" s="15"/>
      <c r="G55" s="15"/>
      <c r="H55" s="15">
        <f t="shared" si="1"/>
        <v>0</v>
      </c>
    </row>
    <row r="56" spans="1:8" x14ac:dyDescent="0.2">
      <c r="A56" s="5"/>
      <c r="B56" s="11" t="s">
        <v>116</v>
      </c>
      <c r="C56" s="15"/>
      <c r="D56" s="15"/>
      <c r="E56" s="15"/>
      <c r="F56" s="15"/>
      <c r="G56" s="15"/>
      <c r="H56" s="15">
        <f t="shared" si="1"/>
        <v>0</v>
      </c>
    </row>
    <row r="57" spans="1:8" x14ac:dyDescent="0.2">
      <c r="A57" s="50" t="s">
        <v>73</v>
      </c>
      <c r="B57" s="7"/>
      <c r="C57" s="15"/>
      <c r="D57" s="15"/>
      <c r="E57" s="15"/>
      <c r="F57" s="15"/>
      <c r="G57" s="15"/>
      <c r="H57" s="15">
        <f t="shared" si="1"/>
        <v>0</v>
      </c>
    </row>
    <row r="58" spans="1:8" x14ac:dyDescent="0.2">
      <c r="A58" s="5"/>
      <c r="B58" s="11" t="s">
        <v>117</v>
      </c>
      <c r="C58" s="15"/>
      <c r="D58" s="15"/>
      <c r="E58" s="15"/>
      <c r="F58" s="15"/>
      <c r="G58" s="15"/>
      <c r="H58" s="15">
        <f t="shared" si="1"/>
        <v>0</v>
      </c>
    </row>
    <row r="59" spans="1:8" x14ac:dyDescent="0.2">
      <c r="A59" s="5"/>
      <c r="B59" s="11" t="s">
        <v>118</v>
      </c>
      <c r="C59" s="15"/>
      <c r="D59" s="15"/>
      <c r="E59" s="15"/>
      <c r="F59" s="15"/>
      <c r="G59" s="15"/>
      <c r="H59" s="15">
        <f t="shared" si="1"/>
        <v>0</v>
      </c>
    </row>
    <row r="60" spans="1:8" x14ac:dyDescent="0.2">
      <c r="A60" s="5"/>
      <c r="B60" s="11" t="s">
        <v>119</v>
      </c>
      <c r="C60" s="15"/>
      <c r="D60" s="15"/>
      <c r="E60" s="15"/>
      <c r="F60" s="15"/>
      <c r="G60" s="15"/>
      <c r="H60" s="15">
        <f t="shared" si="1"/>
        <v>0</v>
      </c>
    </row>
    <row r="61" spans="1:8" x14ac:dyDescent="0.2">
      <c r="A61" s="5"/>
      <c r="B61" s="11" t="s">
        <v>120</v>
      </c>
      <c r="C61" s="15"/>
      <c r="D61" s="15"/>
      <c r="E61" s="15"/>
      <c r="F61" s="15"/>
      <c r="G61" s="15"/>
      <c r="H61" s="15">
        <f t="shared" si="1"/>
        <v>0</v>
      </c>
    </row>
    <row r="62" spans="1:8" x14ac:dyDescent="0.2">
      <c r="A62" s="5"/>
      <c r="B62" s="11" t="s">
        <v>121</v>
      </c>
      <c r="C62" s="15"/>
      <c r="D62" s="15"/>
      <c r="E62" s="15"/>
      <c r="F62" s="15"/>
      <c r="G62" s="15"/>
      <c r="H62" s="15">
        <f t="shared" si="1"/>
        <v>0</v>
      </c>
    </row>
    <row r="63" spans="1:8" x14ac:dyDescent="0.2">
      <c r="A63" s="5"/>
      <c r="B63" s="11" t="s">
        <v>122</v>
      </c>
      <c r="C63" s="15"/>
      <c r="D63" s="15"/>
      <c r="E63" s="15"/>
      <c r="F63" s="15"/>
      <c r="G63" s="15"/>
      <c r="H63" s="15">
        <f t="shared" si="1"/>
        <v>0</v>
      </c>
    </row>
    <row r="64" spans="1:8" x14ac:dyDescent="0.2">
      <c r="A64" s="5"/>
      <c r="B64" s="11" t="s">
        <v>123</v>
      </c>
      <c r="C64" s="15"/>
      <c r="D64" s="15"/>
      <c r="E64" s="15"/>
      <c r="F64" s="15"/>
      <c r="G64" s="15"/>
      <c r="H64" s="15">
        <f t="shared" si="1"/>
        <v>0</v>
      </c>
    </row>
    <row r="65" spans="1:8" x14ac:dyDescent="0.2">
      <c r="A65" s="50" t="s">
        <v>74</v>
      </c>
      <c r="B65" s="7"/>
      <c r="C65" s="15"/>
      <c r="D65" s="15"/>
      <c r="E65" s="15"/>
      <c r="F65" s="15"/>
      <c r="G65" s="15"/>
      <c r="H65" s="15">
        <f t="shared" si="1"/>
        <v>0</v>
      </c>
    </row>
    <row r="66" spans="1:8" x14ac:dyDescent="0.2">
      <c r="A66" s="5"/>
      <c r="B66" s="11" t="s">
        <v>38</v>
      </c>
      <c r="C66" s="15"/>
      <c r="D66" s="15"/>
      <c r="E66" s="15"/>
      <c r="F66" s="15"/>
      <c r="G66" s="15"/>
      <c r="H66" s="15">
        <f t="shared" si="1"/>
        <v>0</v>
      </c>
    </row>
    <row r="67" spans="1:8" x14ac:dyDescent="0.2">
      <c r="A67" s="5"/>
      <c r="B67" s="11" t="s">
        <v>39</v>
      </c>
      <c r="C67" s="15"/>
      <c r="D67" s="15"/>
      <c r="E67" s="15"/>
      <c r="F67" s="15"/>
      <c r="G67" s="15"/>
      <c r="H67" s="15">
        <f t="shared" si="1"/>
        <v>0</v>
      </c>
    </row>
    <row r="68" spans="1:8" x14ac:dyDescent="0.2">
      <c r="A68" s="5"/>
      <c r="B68" s="11" t="s">
        <v>40</v>
      </c>
      <c r="C68" s="15"/>
      <c r="D68" s="15"/>
      <c r="E68" s="15"/>
      <c r="F68" s="15"/>
      <c r="G68" s="15"/>
      <c r="H68" s="15">
        <f t="shared" si="1"/>
        <v>0</v>
      </c>
    </row>
    <row r="69" spans="1:8" x14ac:dyDescent="0.2">
      <c r="A69" s="50" t="s">
        <v>75</v>
      </c>
      <c r="B69" s="7"/>
      <c r="C69" s="15"/>
      <c r="D69" s="15"/>
      <c r="E69" s="15"/>
      <c r="F69" s="15"/>
      <c r="G69" s="15"/>
      <c r="H69" s="15">
        <f t="shared" si="1"/>
        <v>0</v>
      </c>
    </row>
    <row r="70" spans="1:8" x14ac:dyDescent="0.2">
      <c r="A70" s="5"/>
      <c r="B70" s="11" t="s">
        <v>124</v>
      </c>
      <c r="C70" s="15"/>
      <c r="D70" s="15"/>
      <c r="E70" s="15"/>
      <c r="F70" s="15"/>
      <c r="G70" s="15"/>
      <c r="H70" s="15">
        <f t="shared" si="1"/>
        <v>0</v>
      </c>
    </row>
    <row r="71" spans="1:8" x14ac:dyDescent="0.2">
      <c r="A71" s="5"/>
      <c r="B71" s="11" t="s">
        <v>125</v>
      </c>
      <c r="C71" s="15"/>
      <c r="D71" s="15"/>
      <c r="E71" s="15"/>
      <c r="F71" s="15"/>
      <c r="G71" s="15"/>
      <c r="H71" s="15">
        <f t="shared" si="1"/>
        <v>0</v>
      </c>
    </row>
    <row r="72" spans="1:8" x14ac:dyDescent="0.2">
      <c r="A72" s="5"/>
      <c r="B72" s="11" t="s">
        <v>126</v>
      </c>
      <c r="C72" s="15"/>
      <c r="D72" s="15"/>
      <c r="E72" s="15"/>
      <c r="F72" s="15"/>
      <c r="G72" s="15"/>
      <c r="H72" s="15">
        <f t="shared" si="1"/>
        <v>0</v>
      </c>
    </row>
    <row r="73" spans="1:8" x14ac:dyDescent="0.2">
      <c r="A73" s="5"/>
      <c r="B73" s="11" t="s">
        <v>127</v>
      </c>
      <c r="C73" s="15"/>
      <c r="D73" s="15"/>
      <c r="E73" s="15"/>
      <c r="F73" s="15"/>
      <c r="G73" s="15"/>
      <c r="H73" s="15">
        <f t="shared" si="1"/>
        <v>0</v>
      </c>
    </row>
    <row r="74" spans="1:8" x14ac:dyDescent="0.2">
      <c r="A74" s="5"/>
      <c r="B74" s="11" t="s">
        <v>128</v>
      </c>
      <c r="C74" s="15"/>
      <c r="D74" s="15"/>
      <c r="E74" s="15"/>
      <c r="F74" s="15"/>
      <c r="G74" s="15"/>
      <c r="H74" s="15">
        <f t="shared" si="1"/>
        <v>0</v>
      </c>
    </row>
    <row r="75" spans="1:8" x14ac:dyDescent="0.2">
      <c r="A75" s="5"/>
      <c r="B75" s="11" t="s">
        <v>129</v>
      </c>
      <c r="C75" s="15"/>
      <c r="D75" s="15"/>
      <c r="E75" s="15"/>
      <c r="F75" s="15"/>
      <c r="G75" s="15"/>
      <c r="H75" s="15">
        <f t="shared" si="1"/>
        <v>0</v>
      </c>
    </row>
    <row r="76" spans="1:8" x14ac:dyDescent="0.2">
      <c r="A76" s="6"/>
      <c r="B76" s="12" t="s">
        <v>130</v>
      </c>
      <c r="C76" s="16"/>
      <c r="D76" s="16"/>
      <c r="E76" s="16"/>
      <c r="F76" s="16"/>
      <c r="G76" s="16"/>
      <c r="H76" s="16">
        <f t="shared" si="1"/>
        <v>0</v>
      </c>
    </row>
    <row r="77" spans="1:8" x14ac:dyDescent="0.2">
      <c r="A77" s="8"/>
      <c r="B77" s="13" t="s">
        <v>59</v>
      </c>
      <c r="C77" s="17">
        <f>+C5+C13+C23+C33+C43</f>
        <v>18936526.07</v>
      </c>
      <c r="D77" s="17">
        <f t="shared" ref="D77:H77" si="9">+D5+D13+D23+D33+D43</f>
        <v>-1755310.6</v>
      </c>
      <c r="E77" s="17">
        <f t="shared" si="9"/>
        <v>17181215.469999999</v>
      </c>
      <c r="F77" s="17">
        <f t="shared" si="9"/>
        <v>13601193.680000002</v>
      </c>
      <c r="G77" s="17">
        <f t="shared" si="9"/>
        <v>13384277.140000001</v>
      </c>
      <c r="H77" s="17">
        <f t="shared" si="9"/>
        <v>3580021.79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39370078740157483" right="0.39370078740157483" top="0.39370078740157483" bottom="0.3937007874015748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"/>
  <sheetViews>
    <sheetView showGridLines="0" zoomScale="120" zoomScaleNormal="120" workbookViewId="0">
      <selection activeCell="F20" sqref="F20"/>
    </sheetView>
  </sheetViews>
  <sheetFormatPr baseColWidth="10" defaultRowHeight="11.25" x14ac:dyDescent="0.2"/>
  <cols>
    <col min="1" max="1" width="2.83203125" style="1" customWidth="1"/>
    <col min="2" max="2" width="43.5" style="1" bestFit="1" customWidth="1"/>
    <col min="3" max="3" width="12.6640625" style="1" bestFit="1" customWidth="1"/>
    <col min="4" max="8" width="18.33203125" style="1" customWidth="1"/>
    <col min="9" max="16384" width="12" style="1"/>
  </cols>
  <sheetData>
    <row r="1" spans="1:8" ht="50.1" customHeight="1" x14ac:dyDescent="0.2">
      <c r="A1" s="52" t="s">
        <v>137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60</v>
      </c>
      <c r="B2" s="58"/>
      <c r="C2" s="52" t="s">
        <v>66</v>
      </c>
      <c r="D2" s="53"/>
      <c r="E2" s="53"/>
      <c r="F2" s="53"/>
      <c r="G2" s="54"/>
      <c r="H2" s="55" t="s">
        <v>65</v>
      </c>
    </row>
    <row r="3" spans="1:8" ht="24.95" customHeight="1" x14ac:dyDescent="0.2">
      <c r="A3" s="59"/>
      <c r="B3" s="60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22">
        <v>17332526.07</v>
      </c>
      <c r="D6" s="22">
        <v>-515310.60000000009</v>
      </c>
      <c r="E6" s="22">
        <v>16817215.469999999</v>
      </c>
      <c r="F6" s="22">
        <v>13453873.68</v>
      </c>
      <c r="G6" s="22">
        <v>13323214.740000002</v>
      </c>
      <c r="H6" s="22">
        <f>+E6-F6</f>
        <v>3363341.7899999991</v>
      </c>
    </row>
    <row r="7" spans="1:8" x14ac:dyDescent="0.2">
      <c r="A7" s="5"/>
      <c r="B7" s="18"/>
      <c r="C7" s="22"/>
      <c r="D7" s="22"/>
      <c r="E7" s="22"/>
      <c r="F7" s="22"/>
      <c r="G7" s="22"/>
      <c r="H7" s="22"/>
    </row>
    <row r="8" spans="1:8" x14ac:dyDescent="0.2">
      <c r="A8" s="5"/>
      <c r="B8" s="18" t="s">
        <v>1</v>
      </c>
      <c r="C8" s="22">
        <v>1604000</v>
      </c>
      <c r="D8" s="22">
        <v>-1240000</v>
      </c>
      <c r="E8" s="22">
        <v>364000</v>
      </c>
      <c r="F8" s="22">
        <v>147320</v>
      </c>
      <c r="G8" s="22">
        <v>61062.400000000001</v>
      </c>
      <c r="H8" s="22">
        <f>+E8-F8</f>
        <v>216680</v>
      </c>
    </row>
    <row r="9" spans="1:8" x14ac:dyDescent="0.2">
      <c r="A9" s="5"/>
      <c r="B9" s="18"/>
      <c r="C9" s="22"/>
      <c r="D9" s="22"/>
      <c r="E9" s="22"/>
      <c r="F9" s="22"/>
      <c r="G9" s="22"/>
      <c r="H9" s="22"/>
    </row>
    <row r="10" spans="1:8" x14ac:dyDescent="0.2">
      <c r="A10" s="5"/>
      <c r="B10" s="18" t="s">
        <v>2</v>
      </c>
      <c r="C10" s="22"/>
      <c r="D10" s="22"/>
      <c r="E10" s="22"/>
      <c r="F10" s="22"/>
      <c r="G10" s="22"/>
      <c r="H10" s="22"/>
    </row>
    <row r="11" spans="1:8" x14ac:dyDescent="0.2">
      <c r="A11" s="5"/>
      <c r="B11" s="18"/>
      <c r="C11" s="22"/>
      <c r="D11" s="22"/>
      <c r="E11" s="22"/>
      <c r="F11" s="22"/>
      <c r="G11" s="22"/>
      <c r="H11" s="22"/>
    </row>
    <row r="12" spans="1:8" x14ac:dyDescent="0.2">
      <c r="A12" s="5"/>
      <c r="B12" s="18" t="s">
        <v>41</v>
      </c>
      <c r="C12" s="22"/>
      <c r="D12" s="22"/>
      <c r="E12" s="22"/>
      <c r="F12" s="22"/>
      <c r="G12" s="22"/>
      <c r="H12" s="22"/>
    </row>
    <row r="13" spans="1:8" x14ac:dyDescent="0.2">
      <c r="A13" s="5"/>
      <c r="B13" s="18"/>
      <c r="C13" s="22"/>
      <c r="D13" s="22"/>
      <c r="E13" s="22"/>
      <c r="F13" s="22"/>
      <c r="G13" s="22"/>
      <c r="H13" s="22"/>
    </row>
    <row r="14" spans="1:8" x14ac:dyDescent="0.2">
      <c r="A14" s="5"/>
      <c r="B14" s="18" t="s">
        <v>38</v>
      </c>
      <c r="C14" s="22"/>
      <c r="D14" s="22"/>
      <c r="E14" s="22"/>
      <c r="F14" s="22"/>
      <c r="G14" s="22"/>
      <c r="H14" s="22"/>
    </row>
    <row r="15" spans="1:8" x14ac:dyDescent="0.2">
      <c r="A15" s="6"/>
      <c r="B15" s="19"/>
      <c r="C15" s="23"/>
      <c r="D15" s="23"/>
      <c r="E15" s="23"/>
      <c r="F15" s="23"/>
      <c r="G15" s="23"/>
      <c r="H15" s="23"/>
    </row>
    <row r="16" spans="1:8" x14ac:dyDescent="0.2">
      <c r="A16" s="20"/>
      <c r="B16" s="13" t="s">
        <v>59</v>
      </c>
      <c r="C16" s="17">
        <f>+C6+C8</f>
        <v>18936526.07</v>
      </c>
      <c r="D16" s="17">
        <f t="shared" ref="D16:H16" si="0">+D6+D8</f>
        <v>-1755310.6</v>
      </c>
      <c r="E16" s="17">
        <f t="shared" si="0"/>
        <v>17181215.469999999</v>
      </c>
      <c r="F16" s="17">
        <f t="shared" si="0"/>
        <v>13601193.68</v>
      </c>
      <c r="G16" s="17">
        <f t="shared" si="0"/>
        <v>13384277.140000002</v>
      </c>
      <c r="H16" s="17">
        <f t="shared" si="0"/>
        <v>3580021.7899999991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2"/>
  <sheetViews>
    <sheetView showGridLines="0" zoomScale="120" zoomScaleNormal="120" workbookViewId="0">
      <selection activeCell="E60" sqref="E60"/>
    </sheetView>
  </sheetViews>
  <sheetFormatPr baseColWidth="10" defaultRowHeight="11.25" x14ac:dyDescent="0.2"/>
  <cols>
    <col min="1" max="1" width="5.5" style="1" customWidth="1"/>
    <col min="2" max="2" width="33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2" t="s">
        <v>138</v>
      </c>
      <c r="B1" s="53"/>
      <c r="C1" s="53"/>
      <c r="D1" s="53"/>
      <c r="E1" s="53"/>
      <c r="F1" s="53"/>
      <c r="G1" s="53"/>
      <c r="H1" s="54"/>
    </row>
    <row r="2" spans="1:8" x14ac:dyDescent="0.2">
      <c r="B2" s="29"/>
      <c r="C2" s="29"/>
      <c r="D2" s="29"/>
      <c r="E2" s="29"/>
      <c r="F2" s="29"/>
      <c r="G2" s="29"/>
      <c r="H2" s="29"/>
    </row>
    <row r="3" spans="1:8" x14ac:dyDescent="0.2">
      <c r="A3" s="57" t="s">
        <v>60</v>
      </c>
      <c r="B3" s="58"/>
      <c r="C3" s="52" t="s">
        <v>66</v>
      </c>
      <c r="D3" s="53"/>
      <c r="E3" s="53"/>
      <c r="F3" s="53"/>
      <c r="G3" s="54"/>
      <c r="H3" s="55" t="s">
        <v>65</v>
      </c>
    </row>
    <row r="4" spans="1:8" ht="24.95" customHeight="1" x14ac:dyDescent="0.2">
      <c r="A4" s="59"/>
      <c r="B4" s="60"/>
      <c r="C4" s="9" t="s">
        <v>61</v>
      </c>
      <c r="D4" s="9" t="s">
        <v>131</v>
      </c>
      <c r="E4" s="9" t="s">
        <v>62</v>
      </c>
      <c r="F4" s="9" t="s">
        <v>63</v>
      </c>
      <c r="G4" s="9" t="s">
        <v>64</v>
      </c>
      <c r="H4" s="56"/>
    </row>
    <row r="5" spans="1:8" x14ac:dyDescent="0.2">
      <c r="A5" s="61"/>
      <c r="B5" s="62"/>
      <c r="C5" s="10">
        <v>1</v>
      </c>
      <c r="D5" s="10">
        <v>2</v>
      </c>
      <c r="E5" s="10" t="s">
        <v>132</v>
      </c>
      <c r="F5" s="10">
        <v>4</v>
      </c>
      <c r="G5" s="10">
        <v>5</v>
      </c>
      <c r="H5" s="10" t="s">
        <v>133</v>
      </c>
    </row>
    <row r="6" spans="1:8" x14ac:dyDescent="0.2">
      <c r="A6" s="30"/>
      <c r="B6" s="26"/>
      <c r="C6" s="38"/>
      <c r="D6" s="38"/>
      <c r="E6" s="38"/>
      <c r="F6" s="38"/>
      <c r="G6" s="38"/>
      <c r="H6" s="38"/>
    </row>
    <row r="7" spans="1:8" x14ac:dyDescent="0.2">
      <c r="A7" s="4">
        <v>4.0999999999999996</v>
      </c>
      <c r="B7" s="24" t="s">
        <v>134</v>
      </c>
      <c r="C7" s="15">
        <v>15485763.799999999</v>
      </c>
      <c r="D7" s="15">
        <v>-1863550.7000000002</v>
      </c>
      <c r="E7" s="15">
        <v>13622213.1</v>
      </c>
      <c r="F7" s="15">
        <v>10804901.41</v>
      </c>
      <c r="G7" s="15">
        <v>10681168.680000002</v>
      </c>
      <c r="H7" s="15">
        <f>+E7-F7</f>
        <v>2817311.6899999995</v>
      </c>
    </row>
    <row r="8" spans="1:8" x14ac:dyDescent="0.2">
      <c r="A8" s="4">
        <v>4.3</v>
      </c>
      <c r="B8" s="24" t="s">
        <v>135</v>
      </c>
      <c r="C8" s="15">
        <v>3450762.27</v>
      </c>
      <c r="D8" s="15">
        <v>108240.09999999999</v>
      </c>
      <c r="E8" s="15">
        <v>3559002.37</v>
      </c>
      <c r="F8" s="15">
        <v>2796292.27</v>
      </c>
      <c r="G8" s="15">
        <v>2703108.46</v>
      </c>
      <c r="H8" s="15">
        <f>+E8-F8</f>
        <v>762710.10000000009</v>
      </c>
    </row>
    <row r="9" spans="1:8" x14ac:dyDescent="0.2">
      <c r="A9" s="4" t="s">
        <v>53</v>
      </c>
      <c r="B9" s="24"/>
      <c r="C9" s="15"/>
      <c r="D9" s="15"/>
      <c r="E9" s="15"/>
      <c r="F9" s="15"/>
      <c r="G9" s="15"/>
      <c r="H9" s="15"/>
    </row>
    <row r="10" spans="1:8" x14ac:dyDescent="0.2">
      <c r="A10" s="4" t="s">
        <v>54</v>
      </c>
      <c r="B10" s="24"/>
      <c r="C10" s="15"/>
      <c r="D10" s="15"/>
      <c r="E10" s="15"/>
      <c r="F10" s="15"/>
      <c r="G10" s="15"/>
      <c r="H10" s="15"/>
    </row>
    <row r="11" spans="1:8" x14ac:dyDescent="0.2">
      <c r="A11" s="4" t="s">
        <v>55</v>
      </c>
      <c r="B11" s="24"/>
      <c r="C11" s="15"/>
      <c r="D11" s="15"/>
      <c r="E11" s="15"/>
      <c r="F11" s="15"/>
      <c r="G11" s="15"/>
      <c r="H11" s="15"/>
    </row>
    <row r="12" spans="1:8" x14ac:dyDescent="0.2">
      <c r="A12" s="4" t="s">
        <v>56</v>
      </c>
      <c r="B12" s="24"/>
      <c r="C12" s="15"/>
      <c r="D12" s="15"/>
      <c r="E12" s="15"/>
      <c r="F12" s="15"/>
      <c r="G12" s="15"/>
      <c r="H12" s="15"/>
    </row>
    <row r="13" spans="1:8" x14ac:dyDescent="0.2">
      <c r="A13" s="4" t="s">
        <v>57</v>
      </c>
      <c r="B13" s="24"/>
      <c r="C13" s="15"/>
      <c r="D13" s="15"/>
      <c r="E13" s="15"/>
      <c r="F13" s="15"/>
      <c r="G13" s="15"/>
      <c r="H13" s="15"/>
    </row>
    <row r="14" spans="1:8" x14ac:dyDescent="0.2">
      <c r="A14" s="4" t="s">
        <v>58</v>
      </c>
      <c r="B14" s="24"/>
      <c r="C14" s="15"/>
      <c r="D14" s="15"/>
      <c r="E14" s="15"/>
      <c r="F14" s="15"/>
      <c r="G14" s="15"/>
      <c r="H14" s="15"/>
    </row>
    <row r="15" spans="1:8" x14ac:dyDescent="0.2">
      <c r="A15" s="4"/>
      <c r="B15" s="27"/>
      <c r="C15" s="16"/>
      <c r="D15" s="16"/>
      <c r="E15" s="16"/>
      <c r="F15" s="16"/>
      <c r="G15" s="16"/>
      <c r="H15" s="16"/>
    </row>
    <row r="16" spans="1:8" x14ac:dyDescent="0.2">
      <c r="A16" s="28"/>
      <c r="B16" s="49" t="s">
        <v>59</v>
      </c>
      <c r="C16" s="25">
        <f>SUM(C6:C14)</f>
        <v>18936526.07</v>
      </c>
      <c r="D16" s="25">
        <f t="shared" ref="D16:H16" si="0">SUM(D6:D14)</f>
        <v>-1755310.6</v>
      </c>
      <c r="E16" s="25">
        <f t="shared" si="0"/>
        <v>17181215.469999999</v>
      </c>
      <c r="F16" s="25">
        <f t="shared" si="0"/>
        <v>13601193.68</v>
      </c>
      <c r="G16" s="25">
        <f t="shared" si="0"/>
        <v>13384277.140000001</v>
      </c>
      <c r="H16" s="25">
        <f t="shared" si="0"/>
        <v>3580021.7899999996</v>
      </c>
    </row>
    <row r="19" spans="1:8" ht="45" customHeight="1" x14ac:dyDescent="0.2">
      <c r="A19" s="52" t="s">
        <v>139</v>
      </c>
      <c r="B19" s="53"/>
      <c r="C19" s="53"/>
      <c r="D19" s="53"/>
      <c r="E19" s="53"/>
      <c r="F19" s="53"/>
      <c r="G19" s="53"/>
      <c r="H19" s="54"/>
    </row>
    <row r="21" spans="1:8" x14ac:dyDescent="0.2">
      <c r="A21" s="57" t="s">
        <v>60</v>
      </c>
      <c r="B21" s="58"/>
      <c r="C21" s="52" t="s">
        <v>66</v>
      </c>
      <c r="D21" s="53"/>
      <c r="E21" s="53"/>
      <c r="F21" s="53"/>
      <c r="G21" s="54"/>
      <c r="H21" s="55" t="s">
        <v>65</v>
      </c>
    </row>
    <row r="22" spans="1:8" ht="22.5" x14ac:dyDescent="0.2">
      <c r="A22" s="59"/>
      <c r="B22" s="60"/>
      <c r="C22" s="9" t="s">
        <v>61</v>
      </c>
      <c r="D22" s="9" t="s">
        <v>131</v>
      </c>
      <c r="E22" s="9" t="s">
        <v>62</v>
      </c>
      <c r="F22" s="9" t="s">
        <v>63</v>
      </c>
      <c r="G22" s="9" t="s">
        <v>64</v>
      </c>
      <c r="H22" s="56"/>
    </row>
    <row r="23" spans="1:8" x14ac:dyDescent="0.2">
      <c r="A23" s="61"/>
      <c r="B23" s="62"/>
      <c r="C23" s="10">
        <v>1</v>
      </c>
      <c r="D23" s="10">
        <v>2</v>
      </c>
      <c r="E23" s="10" t="s">
        <v>132</v>
      </c>
      <c r="F23" s="10">
        <v>4</v>
      </c>
      <c r="G23" s="10">
        <v>5</v>
      </c>
      <c r="H23" s="10" t="s">
        <v>133</v>
      </c>
    </row>
    <row r="24" spans="1:8" x14ac:dyDescent="0.2">
      <c r="A24" s="30"/>
      <c r="B24" s="31"/>
      <c r="C24" s="35"/>
      <c r="D24" s="35"/>
      <c r="E24" s="35"/>
      <c r="F24" s="35"/>
      <c r="G24" s="35"/>
      <c r="H24" s="35"/>
    </row>
    <row r="25" spans="1:8" x14ac:dyDescent="0.2">
      <c r="A25" s="4" t="s">
        <v>8</v>
      </c>
      <c r="B25" s="2"/>
      <c r="C25" s="36"/>
      <c r="D25" s="36"/>
      <c r="E25" s="36"/>
      <c r="F25" s="36"/>
      <c r="G25" s="36"/>
      <c r="H25" s="36"/>
    </row>
    <row r="26" spans="1:8" x14ac:dyDescent="0.2">
      <c r="A26" s="4" t="s">
        <v>9</v>
      </c>
      <c r="B26" s="2"/>
      <c r="C26" s="36"/>
      <c r="D26" s="36"/>
      <c r="E26" s="36"/>
      <c r="F26" s="36"/>
      <c r="G26" s="36"/>
      <c r="H26" s="36"/>
    </row>
    <row r="27" spans="1:8" x14ac:dyDescent="0.2">
      <c r="A27" s="4" t="s">
        <v>10</v>
      </c>
      <c r="B27" s="2"/>
      <c r="C27" s="36"/>
      <c r="D27" s="36"/>
      <c r="E27" s="36"/>
      <c r="F27" s="36"/>
      <c r="G27" s="36"/>
      <c r="H27" s="36"/>
    </row>
    <row r="28" spans="1:8" x14ac:dyDescent="0.2">
      <c r="A28" s="4" t="s">
        <v>11</v>
      </c>
      <c r="B28" s="2"/>
      <c r="C28" s="36"/>
      <c r="D28" s="36"/>
      <c r="E28" s="36"/>
      <c r="F28" s="36"/>
      <c r="G28" s="36"/>
      <c r="H28" s="36"/>
    </row>
    <row r="29" spans="1:8" x14ac:dyDescent="0.2">
      <c r="A29" s="4"/>
      <c r="B29" s="2"/>
      <c r="C29" s="37"/>
      <c r="D29" s="37"/>
      <c r="E29" s="37"/>
      <c r="F29" s="37"/>
      <c r="G29" s="37"/>
      <c r="H29" s="37"/>
    </row>
    <row r="30" spans="1:8" x14ac:dyDescent="0.2">
      <c r="A30" s="28"/>
      <c r="B30" s="49" t="s">
        <v>59</v>
      </c>
      <c r="C30" s="25"/>
      <c r="D30" s="25"/>
      <c r="E30" s="25"/>
      <c r="F30" s="25"/>
      <c r="G30" s="25"/>
      <c r="H30" s="25"/>
    </row>
    <row r="33" spans="1:8" ht="45" customHeight="1" x14ac:dyDescent="0.2">
      <c r="A33" s="52" t="s">
        <v>140</v>
      </c>
      <c r="B33" s="53"/>
      <c r="C33" s="53"/>
      <c r="D33" s="53"/>
      <c r="E33" s="53"/>
      <c r="F33" s="53"/>
      <c r="G33" s="53"/>
      <c r="H33" s="54"/>
    </row>
    <row r="34" spans="1:8" x14ac:dyDescent="0.2">
      <c r="A34" s="57" t="s">
        <v>60</v>
      </c>
      <c r="B34" s="58"/>
      <c r="C34" s="52" t="s">
        <v>66</v>
      </c>
      <c r="D34" s="53"/>
      <c r="E34" s="53"/>
      <c r="F34" s="53"/>
      <c r="G34" s="54"/>
      <c r="H34" s="55" t="s">
        <v>65</v>
      </c>
    </row>
    <row r="35" spans="1:8" ht="22.5" x14ac:dyDescent="0.2">
      <c r="A35" s="59"/>
      <c r="B35" s="60"/>
      <c r="C35" s="9" t="s">
        <v>61</v>
      </c>
      <c r="D35" s="9" t="s">
        <v>131</v>
      </c>
      <c r="E35" s="9" t="s">
        <v>62</v>
      </c>
      <c r="F35" s="9" t="s">
        <v>63</v>
      </c>
      <c r="G35" s="9" t="s">
        <v>64</v>
      </c>
      <c r="H35" s="56"/>
    </row>
    <row r="36" spans="1:8" x14ac:dyDescent="0.2">
      <c r="A36" s="61"/>
      <c r="B36" s="62"/>
      <c r="C36" s="10">
        <v>1</v>
      </c>
      <c r="D36" s="10">
        <v>2</v>
      </c>
      <c r="E36" s="10" t="s">
        <v>132</v>
      </c>
      <c r="F36" s="10">
        <v>4</v>
      </c>
      <c r="G36" s="10">
        <v>5</v>
      </c>
      <c r="H36" s="10" t="s">
        <v>133</v>
      </c>
    </row>
    <row r="37" spans="1:8" x14ac:dyDescent="0.2">
      <c r="A37" s="30"/>
      <c r="B37" s="31"/>
      <c r="C37" s="35"/>
      <c r="D37" s="35"/>
      <c r="E37" s="35"/>
      <c r="F37" s="35"/>
      <c r="G37" s="35"/>
      <c r="H37" s="35"/>
    </row>
    <row r="38" spans="1:8" ht="22.5" x14ac:dyDescent="0.2">
      <c r="A38" s="4"/>
      <c r="B38" s="33" t="s">
        <v>13</v>
      </c>
      <c r="C38" s="36">
        <v>18936526.07</v>
      </c>
      <c r="D38" s="36">
        <v>-1755310.6</v>
      </c>
      <c r="E38" s="36">
        <v>17181215.469999999</v>
      </c>
      <c r="F38" s="36">
        <v>13601193.68</v>
      </c>
      <c r="G38" s="36">
        <v>13384277.140000001</v>
      </c>
      <c r="H38" s="15">
        <v>3580021.7899999996</v>
      </c>
    </row>
    <row r="39" spans="1:8" x14ac:dyDescent="0.2">
      <c r="A39" s="4"/>
      <c r="B39" s="33"/>
      <c r="C39" s="36"/>
      <c r="D39" s="36"/>
      <c r="E39" s="36"/>
      <c r="F39" s="36"/>
      <c r="G39" s="36"/>
      <c r="H39" s="36"/>
    </row>
    <row r="40" spans="1:8" ht="22.5" x14ac:dyDescent="0.2">
      <c r="A40" s="4"/>
      <c r="B40" s="33" t="s">
        <v>12</v>
      </c>
      <c r="C40" s="36"/>
      <c r="D40" s="36"/>
      <c r="E40" s="36"/>
      <c r="F40" s="36"/>
      <c r="G40" s="36"/>
      <c r="H40" s="36"/>
    </row>
    <row r="41" spans="1:8" x14ac:dyDescent="0.2">
      <c r="A41" s="4"/>
      <c r="B41" s="33"/>
      <c r="C41" s="36"/>
      <c r="D41" s="36"/>
      <c r="E41" s="36"/>
      <c r="F41" s="36"/>
      <c r="G41" s="36"/>
      <c r="H41" s="36"/>
    </row>
    <row r="42" spans="1:8" ht="33.75" x14ac:dyDescent="0.2">
      <c r="A42" s="4"/>
      <c r="B42" s="33" t="s">
        <v>14</v>
      </c>
      <c r="C42" s="36"/>
      <c r="D42" s="36"/>
      <c r="E42" s="36"/>
      <c r="F42" s="36"/>
      <c r="G42" s="36"/>
      <c r="H42" s="36"/>
    </row>
    <row r="43" spans="1:8" x14ac:dyDescent="0.2">
      <c r="A43" s="4"/>
      <c r="B43" s="33"/>
      <c r="C43" s="36"/>
      <c r="D43" s="36"/>
      <c r="E43" s="36"/>
      <c r="F43" s="36"/>
      <c r="G43" s="36"/>
      <c r="H43" s="36"/>
    </row>
    <row r="44" spans="1:8" ht="33.75" x14ac:dyDescent="0.2">
      <c r="A44" s="4"/>
      <c r="B44" s="33" t="s">
        <v>26</v>
      </c>
      <c r="C44" s="36"/>
      <c r="D44" s="36"/>
      <c r="E44" s="36"/>
      <c r="F44" s="36"/>
      <c r="G44" s="36"/>
      <c r="H44" s="36"/>
    </row>
    <row r="45" spans="1:8" x14ac:dyDescent="0.2">
      <c r="A45" s="4"/>
      <c r="B45" s="33"/>
      <c r="C45" s="36"/>
      <c r="D45" s="36"/>
      <c r="E45" s="36"/>
      <c r="F45" s="36"/>
      <c r="G45" s="36"/>
      <c r="H45" s="36"/>
    </row>
    <row r="46" spans="1:8" ht="12.75" customHeight="1" x14ac:dyDescent="0.2">
      <c r="A46" s="4"/>
      <c r="B46" s="33" t="s">
        <v>27</v>
      </c>
      <c r="C46" s="36"/>
      <c r="D46" s="36"/>
      <c r="E46" s="36"/>
      <c r="F46" s="36"/>
      <c r="G46" s="36"/>
      <c r="H46" s="36"/>
    </row>
    <row r="47" spans="1:8" x14ac:dyDescent="0.2">
      <c r="A47" s="4"/>
      <c r="B47" s="33"/>
      <c r="C47" s="36"/>
      <c r="D47" s="36"/>
      <c r="E47" s="36"/>
      <c r="F47" s="36"/>
      <c r="G47" s="36"/>
      <c r="H47" s="36"/>
    </row>
    <row r="48" spans="1:8" ht="33.75" x14ac:dyDescent="0.2">
      <c r="A48" s="4"/>
      <c r="B48" s="33" t="s">
        <v>34</v>
      </c>
      <c r="C48" s="36"/>
      <c r="D48" s="36"/>
      <c r="E48" s="36"/>
      <c r="F48" s="36"/>
      <c r="G48" s="36"/>
      <c r="H48" s="36"/>
    </row>
    <row r="49" spans="1:8" x14ac:dyDescent="0.2">
      <c r="A49" s="4"/>
      <c r="B49" s="33"/>
      <c r="C49" s="36"/>
      <c r="D49" s="36"/>
      <c r="E49" s="36"/>
      <c r="F49" s="36"/>
      <c r="G49" s="36"/>
      <c r="H49" s="36"/>
    </row>
    <row r="50" spans="1:8" ht="22.5" x14ac:dyDescent="0.2">
      <c r="A50" s="4"/>
      <c r="B50" s="33" t="s">
        <v>15</v>
      </c>
      <c r="C50" s="36"/>
      <c r="D50" s="36"/>
      <c r="E50" s="36"/>
      <c r="F50" s="36"/>
      <c r="G50" s="36"/>
      <c r="H50" s="36"/>
    </row>
    <row r="51" spans="1:8" x14ac:dyDescent="0.2">
      <c r="A51" s="32"/>
      <c r="B51" s="34"/>
      <c r="C51" s="37"/>
      <c r="D51" s="37"/>
      <c r="E51" s="37"/>
      <c r="F51" s="37"/>
      <c r="G51" s="37"/>
      <c r="H51" s="37"/>
    </row>
    <row r="52" spans="1:8" x14ac:dyDescent="0.2">
      <c r="A52" s="28"/>
      <c r="B52" s="49" t="s">
        <v>59</v>
      </c>
      <c r="C52" s="25">
        <f>SUM(C38:C51)</f>
        <v>18936526.07</v>
      </c>
      <c r="D52" s="25">
        <f t="shared" ref="D52:H52" si="1">SUM(D38:D51)</f>
        <v>-1755310.6</v>
      </c>
      <c r="E52" s="25">
        <f t="shared" si="1"/>
        <v>17181215.469999999</v>
      </c>
      <c r="F52" s="25">
        <f t="shared" si="1"/>
        <v>13601193.68</v>
      </c>
      <c r="G52" s="25">
        <f t="shared" si="1"/>
        <v>13384277.140000001</v>
      </c>
      <c r="H52" s="25">
        <f t="shared" si="1"/>
        <v>3580021.7899999996</v>
      </c>
    </row>
  </sheetData>
  <sheetProtection formatCells="0" formatColumns="0" formatRows="0" insertRows="0" deleteRows="0" autoFilter="0"/>
  <mergeCells count="12">
    <mergeCell ref="A33:H33"/>
    <mergeCell ref="A34:B36"/>
    <mergeCell ref="C34:G34"/>
    <mergeCell ref="H34:H35"/>
    <mergeCell ref="C21:G21"/>
    <mergeCell ref="H21:H22"/>
    <mergeCell ref="A1:H1"/>
    <mergeCell ref="A3:B5"/>
    <mergeCell ref="A19:H19"/>
    <mergeCell ref="A21:B23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showGridLines="0" zoomScaleNormal="100" workbookViewId="0">
      <selection activeCell="P8" sqref="P8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2" t="s">
        <v>141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60</v>
      </c>
      <c r="B2" s="58"/>
      <c r="C2" s="52" t="s">
        <v>66</v>
      </c>
      <c r="D2" s="53"/>
      <c r="E2" s="53"/>
      <c r="F2" s="53"/>
      <c r="G2" s="54"/>
      <c r="H2" s="55" t="s">
        <v>65</v>
      </c>
    </row>
    <row r="3" spans="1:8" ht="24.95" customHeight="1" x14ac:dyDescent="0.2">
      <c r="A3" s="59"/>
      <c r="B3" s="60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46"/>
      <c r="B5" s="47"/>
      <c r="C5" s="14"/>
      <c r="D5" s="14"/>
      <c r="E5" s="14"/>
      <c r="F5" s="14"/>
      <c r="G5" s="14"/>
      <c r="H5" s="14"/>
    </row>
    <row r="6" spans="1:8" x14ac:dyDescent="0.2">
      <c r="A6" s="43" t="s">
        <v>16</v>
      </c>
      <c r="B6" s="41"/>
      <c r="C6" s="15"/>
      <c r="D6" s="15"/>
      <c r="E6" s="15"/>
      <c r="F6" s="15"/>
      <c r="G6" s="15"/>
      <c r="H6" s="15"/>
    </row>
    <row r="7" spans="1:8" x14ac:dyDescent="0.2">
      <c r="A7" s="40"/>
      <c r="B7" s="44" t="s">
        <v>42</v>
      </c>
      <c r="C7" s="15"/>
      <c r="D7" s="15"/>
      <c r="E7" s="15"/>
      <c r="F7" s="15"/>
      <c r="G7" s="15"/>
      <c r="H7" s="15"/>
    </row>
    <row r="8" spans="1:8" x14ac:dyDescent="0.2">
      <c r="A8" s="40"/>
      <c r="B8" s="44" t="s">
        <v>17</v>
      </c>
      <c r="C8" s="15"/>
      <c r="D8" s="15"/>
      <c r="E8" s="15"/>
      <c r="F8" s="15"/>
      <c r="G8" s="15"/>
      <c r="H8" s="15"/>
    </row>
    <row r="9" spans="1:8" x14ac:dyDescent="0.2">
      <c r="A9" s="40"/>
      <c r="B9" s="44" t="s">
        <v>43</v>
      </c>
      <c r="C9" s="15"/>
      <c r="D9" s="15"/>
      <c r="E9" s="15"/>
      <c r="F9" s="15"/>
      <c r="G9" s="15"/>
      <c r="H9" s="15"/>
    </row>
    <row r="10" spans="1:8" x14ac:dyDescent="0.2">
      <c r="A10" s="40"/>
      <c r="B10" s="44" t="s">
        <v>3</v>
      </c>
      <c r="C10" s="15"/>
      <c r="D10" s="15"/>
      <c r="E10" s="15"/>
      <c r="F10" s="15"/>
      <c r="G10" s="15"/>
      <c r="H10" s="15"/>
    </row>
    <row r="11" spans="1:8" x14ac:dyDescent="0.2">
      <c r="A11" s="40"/>
      <c r="B11" s="44" t="s">
        <v>23</v>
      </c>
      <c r="C11" s="15"/>
      <c r="D11" s="15"/>
      <c r="E11" s="15"/>
      <c r="F11" s="15"/>
      <c r="G11" s="15"/>
      <c r="H11" s="15"/>
    </row>
    <row r="12" spans="1:8" x14ac:dyDescent="0.2">
      <c r="A12" s="40"/>
      <c r="B12" s="44" t="s">
        <v>18</v>
      </c>
      <c r="C12" s="15"/>
      <c r="D12" s="15"/>
      <c r="E12" s="15"/>
      <c r="F12" s="15"/>
      <c r="G12" s="15"/>
      <c r="H12" s="15"/>
    </row>
    <row r="13" spans="1:8" x14ac:dyDescent="0.2">
      <c r="A13" s="40"/>
      <c r="B13" s="44" t="s">
        <v>44</v>
      </c>
      <c r="C13" s="15"/>
      <c r="D13" s="15"/>
      <c r="E13" s="15"/>
      <c r="F13" s="15"/>
      <c r="G13" s="15"/>
      <c r="H13" s="15"/>
    </row>
    <row r="14" spans="1:8" x14ac:dyDescent="0.2">
      <c r="A14" s="40"/>
      <c r="B14" s="44" t="s">
        <v>19</v>
      </c>
      <c r="C14" s="15"/>
      <c r="D14" s="15"/>
      <c r="E14" s="15"/>
      <c r="F14" s="15"/>
      <c r="G14" s="15"/>
      <c r="H14" s="15"/>
    </row>
    <row r="15" spans="1:8" x14ac:dyDescent="0.2">
      <c r="A15" s="42"/>
      <c r="B15" s="44"/>
      <c r="C15" s="15"/>
      <c r="D15" s="15"/>
      <c r="E15" s="15"/>
      <c r="F15" s="15"/>
      <c r="G15" s="15"/>
      <c r="H15" s="15"/>
    </row>
    <row r="16" spans="1:8" x14ac:dyDescent="0.2">
      <c r="A16" s="43" t="s">
        <v>20</v>
      </c>
      <c r="B16" s="45"/>
      <c r="C16" s="51">
        <f>+C18</f>
        <v>18936526.07</v>
      </c>
      <c r="D16" s="51">
        <f t="shared" ref="D16:H16" si="0">+D18</f>
        <v>-1755310.6</v>
      </c>
      <c r="E16" s="51">
        <f t="shared" si="0"/>
        <v>17181215.469999999</v>
      </c>
      <c r="F16" s="51">
        <f t="shared" si="0"/>
        <v>13601193.68</v>
      </c>
      <c r="G16" s="51">
        <f t="shared" si="0"/>
        <v>13384277.140000001</v>
      </c>
      <c r="H16" s="51">
        <f t="shared" si="0"/>
        <v>3580021.7899999996</v>
      </c>
    </row>
    <row r="17" spans="1:8" x14ac:dyDescent="0.2">
      <c r="A17" s="40"/>
      <c r="B17" s="44" t="s">
        <v>45</v>
      </c>
      <c r="C17" s="15"/>
      <c r="D17" s="15"/>
      <c r="E17" s="15"/>
      <c r="F17" s="15"/>
      <c r="G17" s="15"/>
      <c r="H17" s="15"/>
    </row>
    <row r="18" spans="1:8" x14ac:dyDescent="0.2">
      <c r="A18" s="40"/>
      <c r="B18" s="44" t="s">
        <v>28</v>
      </c>
      <c r="C18" s="15">
        <v>18936526.07</v>
      </c>
      <c r="D18" s="15">
        <v>-1755310.6</v>
      </c>
      <c r="E18" s="15">
        <v>17181215.469999999</v>
      </c>
      <c r="F18" s="15">
        <v>13601193.68</v>
      </c>
      <c r="G18" s="15">
        <v>13384277.140000001</v>
      </c>
      <c r="H18" s="15">
        <v>3580021.7899999996</v>
      </c>
    </row>
    <row r="19" spans="1:8" x14ac:dyDescent="0.2">
      <c r="A19" s="40"/>
      <c r="B19" s="44" t="s">
        <v>21</v>
      </c>
      <c r="C19" s="15"/>
      <c r="D19" s="15"/>
      <c r="E19" s="15"/>
      <c r="F19" s="15"/>
      <c r="G19" s="15"/>
      <c r="H19" s="15"/>
    </row>
    <row r="20" spans="1:8" x14ac:dyDescent="0.2">
      <c r="A20" s="40"/>
      <c r="B20" s="44" t="s">
        <v>46</v>
      </c>
      <c r="C20" s="15"/>
      <c r="D20" s="15"/>
      <c r="E20" s="15"/>
      <c r="F20" s="15"/>
      <c r="G20" s="15"/>
      <c r="H20" s="15"/>
    </row>
    <row r="21" spans="1:8" x14ac:dyDescent="0.2">
      <c r="A21" s="40"/>
      <c r="B21" s="44" t="s">
        <v>47</v>
      </c>
      <c r="C21" s="15"/>
      <c r="D21" s="15"/>
      <c r="E21" s="15"/>
      <c r="F21" s="15"/>
      <c r="G21" s="15"/>
      <c r="H21" s="15"/>
    </row>
    <row r="22" spans="1:8" x14ac:dyDescent="0.2">
      <c r="A22" s="40"/>
      <c r="B22" s="44" t="s">
        <v>48</v>
      </c>
      <c r="C22" s="15"/>
      <c r="D22" s="15"/>
      <c r="E22" s="15"/>
      <c r="F22" s="15"/>
      <c r="G22" s="15"/>
      <c r="H22" s="15"/>
    </row>
    <row r="23" spans="1:8" x14ac:dyDescent="0.2">
      <c r="A23" s="40"/>
      <c r="B23" s="44" t="s">
        <v>4</v>
      </c>
      <c r="C23" s="15"/>
      <c r="D23" s="15"/>
      <c r="E23" s="15"/>
      <c r="F23" s="15"/>
      <c r="G23" s="15"/>
      <c r="H23" s="15"/>
    </row>
    <row r="24" spans="1:8" x14ac:dyDescent="0.2">
      <c r="A24" s="42"/>
      <c r="B24" s="44"/>
      <c r="C24" s="15"/>
      <c r="D24" s="15"/>
      <c r="E24" s="15"/>
      <c r="F24" s="15"/>
      <c r="G24" s="15"/>
      <c r="H24" s="15"/>
    </row>
    <row r="25" spans="1:8" x14ac:dyDescent="0.2">
      <c r="A25" s="43" t="s">
        <v>49</v>
      </c>
      <c r="B25" s="45"/>
      <c r="C25" s="15"/>
      <c r="D25" s="15"/>
      <c r="E25" s="15"/>
      <c r="F25" s="15"/>
      <c r="G25" s="15"/>
      <c r="H25" s="15"/>
    </row>
    <row r="26" spans="1:8" x14ac:dyDescent="0.2">
      <c r="A26" s="40"/>
      <c r="B26" s="44" t="s">
        <v>29</v>
      </c>
      <c r="C26" s="15"/>
      <c r="D26" s="15"/>
      <c r="E26" s="15"/>
      <c r="F26" s="15"/>
      <c r="G26" s="15"/>
      <c r="H26" s="15"/>
    </row>
    <row r="27" spans="1:8" x14ac:dyDescent="0.2">
      <c r="A27" s="40"/>
      <c r="B27" s="44" t="s">
        <v>24</v>
      </c>
      <c r="C27" s="15"/>
      <c r="D27" s="15"/>
      <c r="E27" s="15"/>
      <c r="F27" s="15"/>
      <c r="G27" s="15"/>
      <c r="H27" s="15"/>
    </row>
    <row r="28" spans="1:8" x14ac:dyDescent="0.2">
      <c r="A28" s="40"/>
      <c r="B28" s="44" t="s">
        <v>30</v>
      </c>
      <c r="C28" s="15"/>
      <c r="D28" s="15"/>
      <c r="E28" s="15"/>
      <c r="F28" s="15"/>
      <c r="G28" s="15"/>
      <c r="H28" s="15"/>
    </row>
    <row r="29" spans="1:8" x14ac:dyDescent="0.2">
      <c r="A29" s="40"/>
      <c r="B29" s="44" t="s">
        <v>50</v>
      </c>
      <c r="C29" s="15"/>
      <c r="D29" s="15"/>
      <c r="E29" s="15"/>
      <c r="F29" s="15"/>
      <c r="G29" s="15"/>
      <c r="H29" s="15"/>
    </row>
    <row r="30" spans="1:8" x14ac:dyDescent="0.2">
      <c r="A30" s="40"/>
      <c r="B30" s="44" t="s">
        <v>22</v>
      </c>
      <c r="C30" s="15"/>
      <c r="D30" s="15"/>
      <c r="E30" s="15"/>
      <c r="F30" s="15"/>
      <c r="G30" s="15"/>
      <c r="H30" s="15"/>
    </row>
    <row r="31" spans="1:8" x14ac:dyDescent="0.2">
      <c r="A31" s="40"/>
      <c r="B31" s="44" t="s">
        <v>5</v>
      </c>
      <c r="C31" s="15"/>
      <c r="D31" s="15"/>
      <c r="E31" s="15"/>
      <c r="F31" s="15"/>
      <c r="G31" s="15"/>
      <c r="H31" s="15"/>
    </row>
    <row r="32" spans="1:8" x14ac:dyDescent="0.2">
      <c r="A32" s="40"/>
      <c r="B32" s="44" t="s">
        <v>6</v>
      </c>
      <c r="C32" s="15"/>
      <c r="D32" s="15"/>
      <c r="E32" s="15"/>
      <c r="F32" s="15"/>
      <c r="G32" s="15"/>
      <c r="H32" s="15"/>
    </row>
    <row r="33" spans="1:8" x14ac:dyDescent="0.2">
      <c r="A33" s="40"/>
      <c r="B33" s="44" t="s">
        <v>51</v>
      </c>
      <c r="C33" s="15"/>
      <c r="D33" s="15"/>
      <c r="E33" s="15"/>
      <c r="F33" s="15"/>
      <c r="G33" s="15"/>
      <c r="H33" s="15"/>
    </row>
    <row r="34" spans="1:8" x14ac:dyDescent="0.2">
      <c r="A34" s="40"/>
      <c r="B34" s="44" t="s">
        <v>31</v>
      </c>
      <c r="C34" s="15"/>
      <c r="D34" s="15"/>
      <c r="E34" s="15"/>
      <c r="F34" s="15"/>
      <c r="G34" s="15"/>
      <c r="H34" s="15"/>
    </row>
    <row r="35" spans="1:8" x14ac:dyDescent="0.2">
      <c r="A35" s="42"/>
      <c r="B35" s="44"/>
      <c r="C35" s="15"/>
      <c r="D35" s="15"/>
      <c r="E35" s="15"/>
      <c r="F35" s="15"/>
      <c r="G35" s="15"/>
      <c r="H35" s="15"/>
    </row>
    <row r="36" spans="1:8" x14ac:dyDescent="0.2">
      <c r="A36" s="43" t="s">
        <v>32</v>
      </c>
      <c r="B36" s="45"/>
      <c r="C36" s="15"/>
      <c r="D36" s="15"/>
      <c r="E36" s="15"/>
      <c r="F36" s="15"/>
      <c r="G36" s="15"/>
      <c r="H36" s="15"/>
    </row>
    <row r="37" spans="1:8" x14ac:dyDescent="0.2">
      <c r="A37" s="40"/>
      <c r="B37" s="44" t="s">
        <v>52</v>
      </c>
      <c r="C37" s="15"/>
      <c r="D37" s="15"/>
      <c r="E37" s="15"/>
      <c r="F37" s="15"/>
      <c r="G37" s="15"/>
      <c r="H37" s="15"/>
    </row>
    <row r="38" spans="1:8" ht="22.5" x14ac:dyDescent="0.2">
      <c r="A38" s="40"/>
      <c r="B38" s="44" t="s">
        <v>25</v>
      </c>
      <c r="C38" s="15"/>
      <c r="D38" s="15"/>
      <c r="E38" s="15"/>
      <c r="F38" s="15"/>
      <c r="G38" s="15"/>
      <c r="H38" s="15"/>
    </row>
    <row r="39" spans="1:8" x14ac:dyDescent="0.2">
      <c r="A39" s="40"/>
      <c r="B39" s="44" t="s">
        <v>33</v>
      </c>
      <c r="C39" s="15"/>
      <c r="D39" s="15"/>
      <c r="E39" s="15"/>
      <c r="F39" s="15"/>
      <c r="G39" s="15"/>
      <c r="H39" s="15"/>
    </row>
    <row r="40" spans="1:8" x14ac:dyDescent="0.2">
      <c r="A40" s="40"/>
      <c r="B40" s="44" t="s">
        <v>7</v>
      </c>
      <c r="C40" s="15"/>
      <c r="D40" s="15"/>
      <c r="E40" s="15"/>
      <c r="F40" s="15"/>
      <c r="G40" s="15"/>
      <c r="H40" s="15"/>
    </row>
    <row r="41" spans="1:8" x14ac:dyDescent="0.2">
      <c r="A41" s="42"/>
      <c r="B41" s="44"/>
      <c r="C41" s="15"/>
      <c r="D41" s="15"/>
      <c r="E41" s="15"/>
      <c r="F41" s="15"/>
      <c r="G41" s="15"/>
      <c r="H41" s="15"/>
    </row>
    <row r="42" spans="1:8" x14ac:dyDescent="0.2">
      <c r="A42" s="48"/>
      <c r="B42" s="49" t="s">
        <v>59</v>
      </c>
      <c r="C42" s="25">
        <f>+C16</f>
        <v>18936526.07</v>
      </c>
      <c r="D42" s="25">
        <f t="shared" ref="D42:H42" si="1">+D16</f>
        <v>-1755310.6</v>
      </c>
      <c r="E42" s="25">
        <f t="shared" si="1"/>
        <v>17181215.469999999</v>
      </c>
      <c r="F42" s="25">
        <f t="shared" si="1"/>
        <v>13601193.68</v>
      </c>
      <c r="G42" s="25">
        <f t="shared" si="1"/>
        <v>13384277.140000001</v>
      </c>
      <c r="H42" s="25">
        <f t="shared" si="1"/>
        <v>3580021.7899999996</v>
      </c>
    </row>
    <row r="43" spans="1:8" x14ac:dyDescent="0.2">
      <c r="A43" s="39"/>
      <c r="B43" s="39"/>
      <c r="C43" s="39"/>
      <c r="D43" s="39"/>
      <c r="E43" s="39"/>
      <c r="F43" s="39"/>
      <c r="G43" s="39"/>
      <c r="H43" s="39"/>
    </row>
    <row r="44" spans="1:8" x14ac:dyDescent="0.2">
      <c r="A44" s="39"/>
      <c r="B44" s="39"/>
      <c r="C44" s="39"/>
      <c r="D44" s="39"/>
      <c r="E44" s="39"/>
      <c r="F44" s="39"/>
      <c r="G44" s="39"/>
      <c r="H44" s="39"/>
    </row>
    <row r="45" spans="1:8" x14ac:dyDescent="0.2">
      <c r="A45" s="39"/>
      <c r="B45" s="39"/>
      <c r="C45" s="39"/>
      <c r="D45" s="39"/>
      <c r="E45" s="39"/>
      <c r="F45" s="39"/>
      <c r="G45" s="39"/>
      <c r="H45" s="39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cp:lastPrinted>2020-07-21T18:28:58Z</cp:lastPrinted>
  <dcterms:created xsi:type="dcterms:W3CDTF">2014-02-10T03:37:14Z</dcterms:created>
  <dcterms:modified xsi:type="dcterms:W3CDTF">2021-01-18T16:13:22Z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